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filterPrivacy="1"/>
  <xr:revisionPtr revIDLastSave="0" documentId="13_ncr:1_{491A9E0E-41AE-4DDE-B616-1113F7D3A7F4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Arkusz 1" sheetId="2" r:id="rId1"/>
  </sheets>
  <definedNames>
    <definedName name="_xlnm._FilterDatabase" localSheetId="0" hidden="1">'Arkusz 1'!$C$3:$C$5</definedName>
    <definedName name="_xlnm.Print_Area" localSheetId="0">'Arkusz 1'!$A$1:$Q$72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G19" i="2" l="1"/>
  <c r="F39" i="2" l="1"/>
  <c r="G39" i="2" s="1"/>
  <c r="F38" i="2"/>
  <c r="G38" i="2" s="1"/>
  <c r="F37" i="2"/>
  <c r="G37" i="2" s="1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F29" i="2"/>
  <c r="G29" i="2" s="1"/>
  <c r="F28" i="2"/>
  <c r="G28" i="2" s="1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F5" i="2"/>
  <c r="F40" i="2" l="1"/>
  <c r="G5" i="2"/>
  <c r="G40" i="2" l="1"/>
</calcChain>
</file>

<file path=xl/sharedStrings.xml><?xml version="1.0" encoding="utf-8"?>
<sst xmlns="http://schemas.openxmlformats.org/spreadsheetml/2006/main" count="97" uniqueCount="57">
  <si>
    <t>Lp.</t>
  </si>
  <si>
    <t>Nazwa artykułu</t>
  </si>
  <si>
    <t>Wartość netto</t>
  </si>
  <si>
    <t>Wartość brutto</t>
  </si>
  <si>
    <t>Ścierka do wycierania kurzu, biała  flanela bawełniana 100%  o wym. 45 x 45 cm</t>
  </si>
  <si>
    <t>Ścierka do podłogi bawełniane 60 x 80 m  biała</t>
  </si>
  <si>
    <t>Ścierka  z mikrofibry, o wym. 30x30 cm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</si>
  <si>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</si>
  <si>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</si>
  <si>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</si>
  <si>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</si>
  <si>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Mydło w płynie  antybakteryjne  op. 5 l,  białe, o neutralnym zapachu</t>
  </si>
  <si>
    <t>Papier toaletowy  Jumbo  - duży, szary, makulaturowy,  średnica18cm</t>
  </si>
  <si>
    <t>Papier toaletowy  Jumbo  -duży, biały, z  celulozy średnica 18cm</t>
  </si>
  <si>
    <t xml:space="preserve">zapas mop,  bawełniany,  sznurkowy RICAMBIO 250g </t>
  </si>
  <si>
    <t>Papier toaletowy , szary  rolka z tulejką  -100g-A'64 makulatura</t>
  </si>
  <si>
    <t>Mydło szare w kostce 100g Biały Jeleń</t>
  </si>
  <si>
    <t xml:space="preserve"> Wkład do Mopa SPPED  z zakładkami standard bawełna 40cm Symbol SKP140 Merida</t>
  </si>
  <si>
    <t>Kostki zapachowe do pisuarów KZ -13 Merida 1 kg</t>
  </si>
  <si>
    <t>RAZEM</t>
  </si>
  <si>
    <t>Wybielacz Tytan,  płyn 1l</t>
  </si>
  <si>
    <t>Uniwersalny płyn do mycia kwiatowy,cytrynowy Tytan koncentrat,  op.1,25 l</t>
  </si>
  <si>
    <t>Ręcznik papierowy na rolce, biały, dwuwarstwowy,  perforowany, szer. ok.  22cm, dł. co najmniej 9,5m s rolce</t>
  </si>
  <si>
    <t xml:space="preserve">Płyn do mycia naczyń Ludwik, miętowy -op.  450ml </t>
  </si>
  <si>
    <t xml:space="preserve">Płyn do mycia  szyb z atomizerem, na bazie alkoholu i amoniaku, zawierający silikon -  op.  750ml </t>
  </si>
  <si>
    <t>Worki na śmieci o poj. 120 l po 25 szt. w rolce niebieskie super  mocne z folii LDPE</t>
  </si>
  <si>
    <t>Worki na śmieci o poj. 35 l po 50 szt. w rolce-mocne z folii LDPE</t>
  </si>
  <si>
    <t>Worki na śmieci o poj. 60 l po 50 szt. w rolce- super mocne z folii LDPE</t>
  </si>
  <si>
    <t>Płyn CIF antybakteryjny  sprey op.750ml</t>
  </si>
  <si>
    <t xml:space="preserve">Odświeżacz  aerozol  Brise ,op.300ml </t>
  </si>
  <si>
    <t>opakowanie</t>
  </si>
  <si>
    <t>sztuka</t>
  </si>
  <si>
    <t>rolka</t>
  </si>
  <si>
    <t>Gmach Główny</t>
  </si>
  <si>
    <t>Muzeum Historii Miasta Poznania</t>
  </si>
  <si>
    <t>Muzeum Sztuk Użytkowych</t>
  </si>
  <si>
    <t>Wielkopolskie Muzeum Wojskowe</t>
  </si>
  <si>
    <t>Muzeum Instrumentów Muzycznych</t>
  </si>
  <si>
    <t>Muzeum Pałac w Rogalinie</t>
  </si>
  <si>
    <t>Muzeum Adama Mickiewicza w Śmiełowie</t>
  </si>
  <si>
    <t>Muzeum Zamek w Gołuchowie</t>
  </si>
  <si>
    <t>Pracownia Konserwacji Tkanin</t>
  </si>
  <si>
    <t>Cena jednostki netto</t>
  </si>
  <si>
    <t>Jednostka</t>
  </si>
  <si>
    <t>Liczba jednostek</t>
  </si>
  <si>
    <t>Papier toaletowy,  biały, rolka z tulejką - ELFI 3 warstwowy, dł. 15m</t>
  </si>
  <si>
    <t>Żel do mycia  łazienek, Tytan kamień i rdza (spray) - niebieski op. 500 ml</t>
  </si>
  <si>
    <t>Żel do mycia  łazienek, Tytan kamień i rdza - niebieski op. 500 ml</t>
  </si>
  <si>
    <t>Płyn do prania wełny z lanoliną ,op. 900ml i/ lub 15 prań Perwoll</t>
  </si>
  <si>
    <t>Załącznik nr 1a do zapytania ofertowego AZ.281.3.36.2022 - opis przedmiotu zamówienia i zestawienie cenowe</t>
  </si>
  <si>
    <t>Cif Perfect 435ml Spray do czyszczenia stali inox</t>
  </si>
  <si>
    <t>Kret granulki 400g udrażniacz rur</t>
  </si>
  <si>
    <t>Proszek czysz. do urzadz.sanitar.0,5 kg IZO</t>
  </si>
  <si>
    <t>AGATA PASTA DO PODŁÓG DREWNIANYCH KAMIENNYCH 450ML bogata w woski naturalne Ara</t>
  </si>
  <si>
    <t>Płyn do prania Boster 1l czerwony</t>
  </si>
  <si>
    <t xml:space="preserve"> Zmywak-Gąbki do naczyń 5szt</t>
  </si>
  <si>
    <t>Płyn do płukania op. 930ml i/ lub 31 prań Lenor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</si>
</sst>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1"/>
      <color rgb="FF000000"/>
      <name val="Acumin Pro"/>
      <family val="2"/>
      <charset val="238"/>
    </font>
    <font>
      <sz val="11"/>
      <color theme="1"/>
      <name val="Acumin Pro"/>
      <family val="2"/>
      <charset val="238"/>
    </font>
    <font>
      <b/>
      <sz val="11"/>
      <color rgb="FF000000"/>
      <name val="Acumin Pro"/>
      <family val="2"/>
      <charset val="238"/>
    </font>
    <font>
      <sz val="11"/>
      <name val="Acumin Pro"/>
      <family val="2"/>
      <charset val="238"/>
    </font>
    <font>
      <sz val="11"/>
      <color theme="1"/>
      <name val="Acumin Pro"/>
      <charset val="238"/>
    </font>
    <font>
      <sz val="11"/>
      <color rgb="FF000000"/>
      <name val="Acumin Pr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justify" vertical="center"/>
    </xf>
    <xf numFmtId="0" fontId="2" fillId="3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/>
    </xf>
    <xf numFmtId="2" fontId="2" fillId="3" borderId="0" xfId="0" applyNumberFormat="1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2" fontId="0" fillId="0" borderId="0" xfId="0" applyNumberFormat="1"/>
    <xf numFmtId="2" fontId="0" fillId="0" borderId="0" xfId="0" applyNumberFormat="1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2" fontId="10" fillId="3" borderId="2" xfId="0" applyNumberFormat="1" applyFont="1" applyFill="1" applyBorder="1" applyAlignment="1">
      <alignment horizontal="left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8"/>
  <sheetViews>
    <sheetView showGridLines="0" tabSelected="1" view="pageBreakPreview" topLeftCell="A13" zoomScale="70" zoomScaleNormal="70" zoomScaleSheetLayoutView="70" workbookViewId="0">
      <selection activeCell="E36" sqref="E36"/>
    </sheetView>
  </sheetViews>
  <sheetFormatPr defaultRowHeight="15"/>
  <cols>
    <col min="1" max="1" width="5.140625" customWidth="1"/>
    <col min="2" max="2" width="72" customWidth="1"/>
    <col min="3" max="3" width="10.5703125" customWidth="1"/>
    <col min="4" max="4" width="11.140625" customWidth="1"/>
    <col min="5" max="5" width="19.28515625" style="22" customWidth="1"/>
    <col min="6" max="6" width="20.7109375" style="22" customWidth="1"/>
    <col min="7" max="7" width="18.5703125" style="22" customWidth="1"/>
    <col min="8" max="8" width="15.7109375" customWidth="1"/>
    <col min="9" max="9" width="15.140625" customWidth="1"/>
    <col min="10" max="10" width="15.5703125" customWidth="1"/>
    <col min="11" max="11" width="17.28515625" customWidth="1"/>
    <col min="12" max="12" width="15.85546875" customWidth="1"/>
    <col min="13" max="13" width="17" customWidth="1"/>
    <col min="14" max="14" width="14.140625" customWidth="1"/>
    <col min="15" max="15" width="16.7109375" customWidth="1"/>
    <col min="16" max="16" width="15.5703125" customWidth="1"/>
    <col min="17" max="17" width="14.5703125" customWidth="1"/>
  </cols>
  <sheetData>
    <row r="1" spans="1:17" ht="15" customHeight="1">
      <c r="A1" s="38" t="s">
        <v>49</v>
      </c>
      <c r="B1" s="38"/>
      <c r="C1" s="38"/>
      <c r="D1" s="38"/>
      <c r="E1" s="38"/>
      <c r="F1" s="38"/>
      <c r="G1" s="38"/>
    </row>
    <row r="2" spans="1:17" ht="61.5" customHeight="1">
      <c r="A2" s="39"/>
      <c r="B2" s="39"/>
      <c r="C2" s="39"/>
      <c r="D2" s="39"/>
      <c r="E2" s="39"/>
      <c r="F2" s="39"/>
      <c r="G2" s="39"/>
      <c r="H2" s="26" t="s">
        <v>33</v>
      </c>
      <c r="I2" s="26" t="s">
        <v>34</v>
      </c>
      <c r="J2" s="26" t="s">
        <v>35</v>
      </c>
      <c r="K2" s="26" t="s">
        <v>36</v>
      </c>
      <c r="L2" s="26" t="s">
        <v>37</v>
      </c>
      <c r="M2" s="26" t="s">
        <v>38</v>
      </c>
      <c r="N2" s="26" t="s">
        <v>39</v>
      </c>
      <c r="O2" s="26" t="s">
        <v>40</v>
      </c>
      <c r="P2" s="26" t="s">
        <v>41</v>
      </c>
      <c r="Q2" s="26"/>
    </row>
    <row r="3" spans="1:17" ht="54.95" customHeight="1">
      <c r="A3" s="44" t="s">
        <v>0</v>
      </c>
      <c r="B3" s="44" t="s">
        <v>1</v>
      </c>
      <c r="C3" s="43" t="s">
        <v>43</v>
      </c>
      <c r="D3" s="43" t="s">
        <v>44</v>
      </c>
      <c r="E3" s="40" t="s">
        <v>42</v>
      </c>
      <c r="F3" s="41" t="s">
        <v>2</v>
      </c>
      <c r="G3" s="40" t="s">
        <v>3</v>
      </c>
      <c r="H3" s="42" t="s">
        <v>44</v>
      </c>
      <c r="I3" s="42" t="s">
        <v>44</v>
      </c>
      <c r="J3" s="42" t="s">
        <v>44</v>
      </c>
      <c r="K3" s="42" t="s">
        <v>44</v>
      </c>
      <c r="L3" s="42" t="s">
        <v>44</v>
      </c>
      <c r="M3" s="42" t="s">
        <v>44</v>
      </c>
      <c r="N3" s="42" t="s">
        <v>44</v>
      </c>
      <c r="O3" s="42" t="s">
        <v>44</v>
      </c>
      <c r="P3" s="42" t="s">
        <v>44</v>
      </c>
      <c r="Q3" s="45"/>
    </row>
    <row r="4" spans="1:17" ht="54.95" customHeight="1">
      <c r="A4" s="44"/>
      <c r="B4" s="44"/>
      <c r="C4" s="43"/>
      <c r="D4" s="43"/>
      <c r="E4" s="40"/>
      <c r="F4" s="41"/>
      <c r="G4" s="40"/>
      <c r="H4" s="42"/>
      <c r="I4" s="42"/>
      <c r="J4" s="42"/>
      <c r="K4" s="42"/>
      <c r="L4" s="42"/>
      <c r="M4" s="42"/>
      <c r="N4" s="42"/>
      <c r="O4" s="42"/>
      <c r="P4" s="42"/>
      <c r="Q4" s="46"/>
    </row>
    <row r="5" spans="1:17" ht="54.95" customHeight="1">
      <c r="A5" s="11">
        <v>1</v>
      </c>
      <c r="B5" s="24" t="s">
        <v>4</v>
      </c>
      <c r="C5" s="12" t="s">
        <v>31</v>
      </c>
      <c r="D5" s="13">
        <v>450</v>
      </c>
      <c r="E5" s="15">
        <v>0</v>
      </c>
      <c r="F5" s="15">
        <f t="shared" ref="F5:F20" si="0">SUM(D5*E5)</f>
        <v>0</v>
      </c>
      <c r="G5" s="16">
        <f>SUM(F5 *23%)+F5</f>
        <v>0</v>
      </c>
      <c r="H5" s="18">
        <v>270</v>
      </c>
      <c r="I5" s="18">
        <v>30</v>
      </c>
      <c r="J5" s="18">
        <v>20</v>
      </c>
      <c r="K5" s="18">
        <v>5</v>
      </c>
      <c r="L5" s="18">
        <v>10</v>
      </c>
      <c r="M5" s="18">
        <v>50</v>
      </c>
      <c r="N5" s="18">
        <v>50</v>
      </c>
      <c r="O5" s="18">
        <v>10</v>
      </c>
      <c r="P5" s="18">
        <v>5</v>
      </c>
      <c r="Q5" s="18"/>
    </row>
    <row r="6" spans="1:17" ht="54.95" customHeight="1">
      <c r="A6" s="11">
        <v>2</v>
      </c>
      <c r="B6" s="25" t="s">
        <v>5</v>
      </c>
      <c r="C6" s="12" t="s">
        <v>31</v>
      </c>
      <c r="D6" s="13">
        <v>50</v>
      </c>
      <c r="E6" s="15">
        <v>0</v>
      </c>
      <c r="F6" s="15">
        <f t="shared" si="0"/>
        <v>0</v>
      </c>
      <c r="G6" s="16">
        <f t="shared" ref="G6:G9" si="1">SUM(F6 *23%)+F6</f>
        <v>0</v>
      </c>
      <c r="H6" s="18">
        <v>20</v>
      </c>
      <c r="I6" s="18">
        <v>0</v>
      </c>
      <c r="J6" s="18">
        <v>0</v>
      </c>
      <c r="K6" s="18">
        <v>5</v>
      </c>
      <c r="L6" s="18">
        <v>0</v>
      </c>
      <c r="M6" s="18">
        <v>0</v>
      </c>
      <c r="N6" s="18">
        <v>20</v>
      </c>
      <c r="O6" s="18">
        <v>0</v>
      </c>
      <c r="P6" s="18">
        <v>5</v>
      </c>
      <c r="Q6" s="18"/>
    </row>
    <row r="7" spans="1:17" ht="54.95" customHeight="1">
      <c r="A7" s="11">
        <v>3</v>
      </c>
      <c r="B7" s="24" t="s">
        <v>6</v>
      </c>
      <c r="C7" s="12" t="s">
        <v>31</v>
      </c>
      <c r="D7" s="13">
        <v>225</v>
      </c>
      <c r="E7" s="15">
        <v>0</v>
      </c>
      <c r="F7" s="15">
        <f t="shared" si="0"/>
        <v>0</v>
      </c>
      <c r="G7" s="16">
        <f t="shared" si="1"/>
        <v>0</v>
      </c>
      <c r="H7" s="18">
        <v>150</v>
      </c>
      <c r="I7" s="18">
        <v>15</v>
      </c>
      <c r="J7" s="18">
        <v>10</v>
      </c>
      <c r="K7" s="18">
        <v>5</v>
      </c>
      <c r="L7" s="18">
        <v>10</v>
      </c>
      <c r="M7" s="18">
        <v>10</v>
      </c>
      <c r="N7" s="18">
        <v>10</v>
      </c>
      <c r="O7" s="18">
        <v>10</v>
      </c>
      <c r="P7" s="18">
        <v>5</v>
      </c>
      <c r="Q7" s="18"/>
    </row>
    <row r="8" spans="1:17" ht="54.95" customHeight="1">
      <c r="A8" s="11">
        <v>4</v>
      </c>
      <c r="B8" s="24" t="s">
        <v>7</v>
      </c>
      <c r="C8" s="17" t="s">
        <v>8</v>
      </c>
      <c r="D8" s="13">
        <v>56</v>
      </c>
      <c r="E8" s="15">
        <v>0</v>
      </c>
      <c r="F8" s="15">
        <f t="shared" si="0"/>
        <v>0</v>
      </c>
      <c r="G8" s="16">
        <f t="shared" si="1"/>
        <v>0</v>
      </c>
      <c r="H8" s="19">
        <v>45</v>
      </c>
      <c r="I8" s="19">
        <v>2</v>
      </c>
      <c r="J8" s="19">
        <v>1</v>
      </c>
      <c r="K8" s="19">
        <v>4</v>
      </c>
      <c r="L8" s="19">
        <v>1</v>
      </c>
      <c r="M8" s="19">
        <v>1</v>
      </c>
      <c r="N8" s="19">
        <v>0</v>
      </c>
      <c r="O8" s="19">
        <v>0</v>
      </c>
      <c r="P8" s="19">
        <v>2</v>
      </c>
      <c r="Q8" s="19"/>
    </row>
    <row r="9" spans="1:17" ht="54.95" customHeight="1">
      <c r="A9" s="11">
        <v>5</v>
      </c>
      <c r="B9" s="24" t="s">
        <v>9</v>
      </c>
      <c r="C9" s="14" t="s">
        <v>8</v>
      </c>
      <c r="D9" s="13">
        <v>51</v>
      </c>
      <c r="E9" s="15">
        <v>0</v>
      </c>
      <c r="F9" s="15">
        <f t="shared" si="0"/>
        <v>0</v>
      </c>
      <c r="G9" s="16">
        <f t="shared" si="1"/>
        <v>0</v>
      </c>
      <c r="H9" s="19">
        <v>30</v>
      </c>
      <c r="I9" s="19">
        <v>0</v>
      </c>
      <c r="J9" s="19">
        <v>5</v>
      </c>
      <c r="K9" s="19">
        <v>0</v>
      </c>
      <c r="L9" s="19">
        <v>2</v>
      </c>
      <c r="M9" s="19">
        <v>9</v>
      </c>
      <c r="N9" s="19">
        <v>3</v>
      </c>
      <c r="O9" s="19">
        <v>0</v>
      </c>
      <c r="P9" s="19">
        <v>2</v>
      </c>
      <c r="Q9" s="19"/>
    </row>
    <row r="10" spans="1:17" ht="54.95" customHeight="1">
      <c r="A10" s="11">
        <v>6</v>
      </c>
      <c r="B10" s="24" t="s">
        <v>10</v>
      </c>
      <c r="C10" s="12" t="s">
        <v>31</v>
      </c>
      <c r="D10" s="13">
        <v>144</v>
      </c>
      <c r="E10" s="15">
        <v>0</v>
      </c>
      <c r="F10" s="15">
        <f t="shared" si="0"/>
        <v>0</v>
      </c>
      <c r="G10" s="16">
        <f>SUM(F10 *8%)+F10</f>
        <v>0</v>
      </c>
      <c r="H10" s="18">
        <v>48</v>
      </c>
      <c r="I10" s="18">
        <v>0</v>
      </c>
      <c r="J10" s="18">
        <v>10</v>
      </c>
      <c r="K10" s="18">
        <v>16</v>
      </c>
      <c r="L10" s="18">
        <v>20</v>
      </c>
      <c r="M10" s="18">
        <v>20</v>
      </c>
      <c r="N10" s="18">
        <v>16</v>
      </c>
      <c r="O10" s="18">
        <v>10</v>
      </c>
      <c r="P10" s="18">
        <v>4</v>
      </c>
      <c r="Q10" s="18"/>
    </row>
    <row r="11" spans="1:17" ht="54.95" customHeight="1">
      <c r="A11" s="11">
        <v>7</v>
      </c>
      <c r="B11" s="24" t="s">
        <v>20</v>
      </c>
      <c r="C11" s="12" t="s">
        <v>31</v>
      </c>
      <c r="D11" s="13">
        <v>21</v>
      </c>
      <c r="E11" s="15">
        <v>0</v>
      </c>
      <c r="F11" s="15">
        <f t="shared" si="0"/>
        <v>0</v>
      </c>
      <c r="G11" s="16">
        <f t="shared" ref="G11:G38" si="2">SUM(F11 *23%)+F11</f>
        <v>0</v>
      </c>
      <c r="H11" s="18">
        <v>12</v>
      </c>
      <c r="I11" s="18">
        <v>5</v>
      </c>
      <c r="J11" s="18">
        <v>0</v>
      </c>
      <c r="K11" s="18">
        <v>0</v>
      </c>
      <c r="L11" s="18">
        <v>0</v>
      </c>
      <c r="M11" s="18">
        <v>0</v>
      </c>
      <c r="N11" s="18">
        <v>1</v>
      </c>
      <c r="O11" s="18">
        <v>0</v>
      </c>
      <c r="P11" s="18">
        <v>2</v>
      </c>
      <c r="Q11" s="18"/>
    </row>
    <row r="12" spans="1:17" ht="54.95" customHeight="1">
      <c r="A12" s="11">
        <v>8</v>
      </c>
      <c r="B12" s="24" t="s">
        <v>11</v>
      </c>
      <c r="C12" s="17" t="s">
        <v>30</v>
      </c>
      <c r="D12" s="13">
        <v>29</v>
      </c>
      <c r="E12" s="15">
        <v>0</v>
      </c>
      <c r="F12" s="15">
        <f t="shared" si="0"/>
        <v>0</v>
      </c>
      <c r="G12" s="16">
        <f t="shared" si="2"/>
        <v>0</v>
      </c>
      <c r="H12" s="20">
        <v>18</v>
      </c>
      <c r="I12" s="20">
        <v>1</v>
      </c>
      <c r="J12" s="20">
        <v>3</v>
      </c>
      <c r="K12" s="20">
        <v>2</v>
      </c>
      <c r="L12" s="20">
        <v>2</v>
      </c>
      <c r="M12" s="20">
        <v>0</v>
      </c>
      <c r="N12" s="20">
        <v>1</v>
      </c>
      <c r="O12" s="20">
        <v>0</v>
      </c>
      <c r="P12" s="20">
        <v>2</v>
      </c>
      <c r="Q12" s="20"/>
    </row>
    <row r="13" spans="1:17" ht="54.95" customHeight="1">
      <c r="A13" s="11">
        <v>9</v>
      </c>
      <c r="B13" s="24" t="s">
        <v>12</v>
      </c>
      <c r="C13" s="12" t="s">
        <v>31</v>
      </c>
      <c r="D13" s="13">
        <v>156</v>
      </c>
      <c r="E13" s="15">
        <v>0</v>
      </c>
      <c r="F13" s="15">
        <f t="shared" si="0"/>
        <v>0</v>
      </c>
      <c r="G13" s="16">
        <f t="shared" si="2"/>
        <v>0</v>
      </c>
      <c r="H13" s="18">
        <v>132</v>
      </c>
      <c r="I13" s="18">
        <v>0</v>
      </c>
      <c r="J13" s="18">
        <v>12</v>
      </c>
      <c r="K13" s="18">
        <v>12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/>
    </row>
    <row r="14" spans="1:17" ht="54.95" customHeight="1">
      <c r="A14" s="11">
        <v>10</v>
      </c>
      <c r="B14" s="24" t="s">
        <v>13</v>
      </c>
      <c r="C14" s="12" t="s">
        <v>31</v>
      </c>
      <c r="D14" s="13">
        <v>192</v>
      </c>
      <c r="E14" s="15">
        <v>0</v>
      </c>
      <c r="F14" s="15">
        <f t="shared" si="0"/>
        <v>0</v>
      </c>
      <c r="G14" s="16">
        <f t="shared" si="2"/>
        <v>0</v>
      </c>
      <c r="H14" s="18">
        <v>72</v>
      </c>
      <c r="I14" s="18">
        <v>36</v>
      </c>
      <c r="J14" s="18">
        <v>12</v>
      </c>
      <c r="K14" s="18">
        <v>60</v>
      </c>
      <c r="L14" s="18">
        <v>0</v>
      </c>
      <c r="M14" s="18">
        <v>12</v>
      </c>
      <c r="N14" s="18">
        <v>0</v>
      </c>
      <c r="O14" s="18">
        <v>0</v>
      </c>
      <c r="P14" s="18">
        <v>0</v>
      </c>
      <c r="Q14" s="18"/>
    </row>
    <row r="15" spans="1:17" ht="54.95" customHeight="1">
      <c r="A15" s="11">
        <v>11</v>
      </c>
      <c r="B15" s="25" t="s">
        <v>21</v>
      </c>
      <c r="C15" s="12" t="s">
        <v>31</v>
      </c>
      <c r="D15" s="13">
        <v>16</v>
      </c>
      <c r="E15" s="15">
        <v>0</v>
      </c>
      <c r="F15" s="15">
        <f t="shared" si="0"/>
        <v>0</v>
      </c>
      <c r="G15" s="16">
        <f t="shared" si="2"/>
        <v>0</v>
      </c>
      <c r="H15" s="18">
        <v>8</v>
      </c>
      <c r="I15" s="18">
        <v>0</v>
      </c>
      <c r="J15" s="18">
        <v>0</v>
      </c>
      <c r="K15" s="18">
        <v>2</v>
      </c>
      <c r="L15" s="18">
        <v>0</v>
      </c>
      <c r="M15" s="18">
        <v>0</v>
      </c>
      <c r="N15" s="18">
        <v>2</v>
      </c>
      <c r="O15" s="18">
        <v>0</v>
      </c>
      <c r="P15" s="18">
        <v>4</v>
      </c>
      <c r="Q15" s="18"/>
    </row>
    <row r="16" spans="1:17" ht="54.95" customHeight="1">
      <c r="A16" s="11">
        <v>12</v>
      </c>
      <c r="B16" s="24" t="s">
        <v>22</v>
      </c>
      <c r="C16" s="12" t="s">
        <v>31</v>
      </c>
      <c r="D16" s="13">
        <v>2112</v>
      </c>
      <c r="E16" s="15">
        <v>0</v>
      </c>
      <c r="F16" s="15">
        <f t="shared" si="0"/>
        <v>0</v>
      </c>
      <c r="G16" s="16">
        <f t="shared" si="2"/>
        <v>0</v>
      </c>
      <c r="H16" s="18">
        <v>720</v>
      </c>
      <c r="I16" s="18">
        <v>192</v>
      </c>
      <c r="J16" s="18">
        <v>144</v>
      </c>
      <c r="K16" s="18">
        <v>384</v>
      </c>
      <c r="L16" s="18">
        <v>192</v>
      </c>
      <c r="M16" s="18">
        <v>0</v>
      </c>
      <c r="N16" s="18">
        <v>192</v>
      </c>
      <c r="O16" s="18">
        <v>288</v>
      </c>
      <c r="P16" s="18">
        <v>0</v>
      </c>
      <c r="Q16" s="18"/>
    </row>
    <row r="17" spans="1:17" ht="54.95" customHeight="1">
      <c r="A17" s="11">
        <v>13</v>
      </c>
      <c r="B17" s="25" t="s">
        <v>23</v>
      </c>
      <c r="C17" s="12" t="s">
        <v>31</v>
      </c>
      <c r="D17" s="13">
        <v>182</v>
      </c>
      <c r="E17" s="15">
        <v>0</v>
      </c>
      <c r="F17" s="15">
        <f t="shared" si="0"/>
        <v>0</v>
      </c>
      <c r="G17" s="16">
        <f t="shared" si="2"/>
        <v>0</v>
      </c>
      <c r="H17" s="18">
        <v>90</v>
      </c>
      <c r="I17" s="18">
        <v>10</v>
      </c>
      <c r="J17" s="18">
        <v>20</v>
      </c>
      <c r="K17" s="18">
        <v>6</v>
      </c>
      <c r="L17" s="18">
        <v>10</v>
      </c>
      <c r="M17" s="18">
        <v>20</v>
      </c>
      <c r="N17" s="18">
        <v>20</v>
      </c>
      <c r="O17" s="18">
        <v>2</v>
      </c>
      <c r="P17" s="18">
        <v>4</v>
      </c>
      <c r="Q17" s="18"/>
    </row>
    <row r="18" spans="1:17" ht="54.95" customHeight="1">
      <c r="A18" s="11">
        <v>14</v>
      </c>
      <c r="B18" s="24" t="s">
        <v>24</v>
      </c>
      <c r="C18" s="12" t="s">
        <v>31</v>
      </c>
      <c r="D18" s="13">
        <v>36</v>
      </c>
      <c r="E18" s="15">
        <v>0</v>
      </c>
      <c r="F18" s="15">
        <f t="shared" si="0"/>
        <v>0</v>
      </c>
      <c r="G18" s="16">
        <f t="shared" si="2"/>
        <v>0</v>
      </c>
      <c r="H18" s="18">
        <v>0</v>
      </c>
      <c r="I18" s="18">
        <v>5</v>
      </c>
      <c r="J18" s="18">
        <v>0</v>
      </c>
      <c r="K18" s="18">
        <v>5</v>
      </c>
      <c r="L18" s="18">
        <v>0</v>
      </c>
      <c r="M18" s="18">
        <v>20</v>
      </c>
      <c r="N18" s="18">
        <v>5</v>
      </c>
      <c r="O18" s="18">
        <v>0</v>
      </c>
      <c r="P18" s="18">
        <v>1</v>
      </c>
      <c r="Q18" s="18"/>
    </row>
    <row r="19" spans="1:17" ht="54.95" customHeight="1">
      <c r="A19" s="11">
        <v>15</v>
      </c>
      <c r="B19" s="32" t="s">
        <v>46</v>
      </c>
      <c r="C19" s="12" t="s">
        <v>31</v>
      </c>
      <c r="D19" s="13">
        <v>4</v>
      </c>
      <c r="E19" s="15">
        <v>0</v>
      </c>
      <c r="F19" s="15">
        <f t="shared" si="0"/>
        <v>0</v>
      </c>
      <c r="G19" s="16">
        <f>SUM(F19 *8%)+F19</f>
        <v>0</v>
      </c>
      <c r="H19" s="18">
        <v>0</v>
      </c>
      <c r="I19" s="18">
        <v>0</v>
      </c>
      <c r="J19" s="18">
        <v>0</v>
      </c>
      <c r="K19" s="18">
        <v>1</v>
      </c>
      <c r="L19" s="18">
        <v>0</v>
      </c>
      <c r="M19" s="18">
        <v>0</v>
      </c>
      <c r="N19" s="18">
        <v>0</v>
      </c>
      <c r="O19" s="18">
        <v>0</v>
      </c>
      <c r="P19" s="18">
        <v>3</v>
      </c>
      <c r="Q19" s="18"/>
    </row>
    <row r="20" spans="1:17" ht="54.95" customHeight="1">
      <c r="A20" s="11">
        <v>16</v>
      </c>
      <c r="B20" s="32" t="s">
        <v>47</v>
      </c>
      <c r="C20" s="12" t="s">
        <v>31</v>
      </c>
      <c r="D20" s="13">
        <v>18</v>
      </c>
      <c r="E20" s="15">
        <v>0</v>
      </c>
      <c r="F20" s="15">
        <f t="shared" si="0"/>
        <v>0</v>
      </c>
      <c r="G20" s="16">
        <f>SUM(F20 *8%)+F20</f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18</v>
      </c>
      <c r="N20" s="18">
        <v>0</v>
      </c>
      <c r="O20" s="18">
        <v>0</v>
      </c>
      <c r="P20" s="18">
        <v>0</v>
      </c>
      <c r="Q20" s="18"/>
    </row>
    <row r="21" spans="1:17" ht="54.95" customHeight="1">
      <c r="A21" s="11">
        <v>17</v>
      </c>
      <c r="B21" s="25" t="s">
        <v>14</v>
      </c>
      <c r="C21" s="12" t="s">
        <v>31</v>
      </c>
      <c r="D21" s="13">
        <v>78</v>
      </c>
      <c r="E21" s="15">
        <v>0</v>
      </c>
      <c r="F21" s="15">
        <f>SUM(D21*E21)</f>
        <v>0</v>
      </c>
      <c r="G21" s="16">
        <f t="shared" si="2"/>
        <v>0</v>
      </c>
      <c r="H21" s="18">
        <v>45</v>
      </c>
      <c r="I21" s="18">
        <v>0</v>
      </c>
      <c r="J21" s="18">
        <v>20</v>
      </c>
      <c r="K21" s="18">
        <v>7</v>
      </c>
      <c r="L21" s="18">
        <v>0</v>
      </c>
      <c r="M21" s="18">
        <v>0</v>
      </c>
      <c r="N21" s="18">
        <v>2</v>
      </c>
      <c r="O21" s="18">
        <v>2</v>
      </c>
      <c r="P21" s="18">
        <v>2</v>
      </c>
      <c r="Q21" s="18"/>
    </row>
    <row r="22" spans="1:17" ht="54.95" customHeight="1">
      <c r="A22" s="11">
        <v>18</v>
      </c>
      <c r="B22" s="24" t="s">
        <v>25</v>
      </c>
      <c r="C22" s="14" t="s">
        <v>32</v>
      </c>
      <c r="D22" s="13">
        <v>28</v>
      </c>
      <c r="E22" s="15">
        <v>0</v>
      </c>
      <c r="F22" s="15">
        <f t="shared" ref="F22:F37" si="3">SUM(D22*E22)</f>
        <v>0</v>
      </c>
      <c r="G22" s="16">
        <f t="shared" si="2"/>
        <v>0</v>
      </c>
      <c r="H22" s="18">
        <v>0</v>
      </c>
      <c r="I22" s="18">
        <v>0</v>
      </c>
      <c r="J22" s="18">
        <v>10</v>
      </c>
      <c r="K22" s="18">
        <v>4</v>
      </c>
      <c r="L22" s="18">
        <v>0</v>
      </c>
      <c r="M22" s="18">
        <v>0</v>
      </c>
      <c r="N22" s="18">
        <v>0</v>
      </c>
      <c r="O22" s="18">
        <v>10</v>
      </c>
      <c r="P22" s="18">
        <v>4</v>
      </c>
      <c r="Q22" s="18"/>
    </row>
    <row r="23" spans="1:17" ht="54.95" customHeight="1">
      <c r="A23" s="11">
        <v>19</v>
      </c>
      <c r="B23" s="24" t="s">
        <v>26</v>
      </c>
      <c r="C23" s="14" t="s">
        <v>32</v>
      </c>
      <c r="D23" s="13">
        <v>309</v>
      </c>
      <c r="E23" s="15">
        <v>0</v>
      </c>
      <c r="F23" s="15">
        <f t="shared" si="3"/>
        <v>0</v>
      </c>
      <c r="G23" s="16">
        <f t="shared" si="2"/>
        <v>0</v>
      </c>
      <c r="H23" s="18">
        <v>240</v>
      </c>
      <c r="I23" s="18">
        <v>0</v>
      </c>
      <c r="J23" s="18">
        <v>20</v>
      </c>
      <c r="K23" s="18">
        <v>0</v>
      </c>
      <c r="L23" s="18">
        <v>15</v>
      </c>
      <c r="M23" s="18">
        <v>20</v>
      </c>
      <c r="N23" s="18">
        <v>0</v>
      </c>
      <c r="O23" s="18">
        <v>10</v>
      </c>
      <c r="P23" s="18">
        <v>4</v>
      </c>
      <c r="Q23" s="18"/>
    </row>
    <row r="24" spans="1:17" ht="54.95" customHeight="1">
      <c r="A24" s="11">
        <v>20</v>
      </c>
      <c r="B24" s="25" t="s">
        <v>27</v>
      </c>
      <c r="C24" s="14" t="s">
        <v>32</v>
      </c>
      <c r="D24" s="13">
        <v>34</v>
      </c>
      <c r="E24" s="15">
        <v>0</v>
      </c>
      <c r="F24" s="15">
        <f t="shared" si="3"/>
        <v>0</v>
      </c>
      <c r="G24" s="16">
        <f t="shared" si="2"/>
        <v>0</v>
      </c>
      <c r="H24" s="18">
        <v>0</v>
      </c>
      <c r="I24" s="18">
        <v>0</v>
      </c>
      <c r="J24" s="18">
        <v>20</v>
      </c>
      <c r="K24" s="18">
        <v>4</v>
      </c>
      <c r="L24" s="18">
        <v>0</v>
      </c>
      <c r="M24" s="18">
        <v>0</v>
      </c>
      <c r="N24" s="18">
        <v>0</v>
      </c>
      <c r="O24" s="18">
        <v>10</v>
      </c>
      <c r="P24" s="18">
        <v>0</v>
      </c>
      <c r="Q24" s="18"/>
    </row>
    <row r="25" spans="1:17" ht="54.95" customHeight="1">
      <c r="A25" s="11">
        <v>21</v>
      </c>
      <c r="B25" s="24" t="s">
        <v>15</v>
      </c>
      <c r="C25" s="14" t="s">
        <v>32</v>
      </c>
      <c r="D25" s="13">
        <v>128</v>
      </c>
      <c r="E25" s="15">
        <v>0</v>
      </c>
      <c r="F25" s="15">
        <f t="shared" si="3"/>
        <v>0</v>
      </c>
      <c r="G25" s="16">
        <f t="shared" si="2"/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128</v>
      </c>
      <c r="Q25" s="19"/>
    </row>
    <row r="26" spans="1:17" ht="54.95" customHeight="1">
      <c r="A26" s="11">
        <v>22</v>
      </c>
      <c r="B26" s="24" t="s">
        <v>45</v>
      </c>
      <c r="C26" s="14" t="s">
        <v>32</v>
      </c>
      <c r="D26" s="13">
        <v>2128</v>
      </c>
      <c r="E26" s="15">
        <v>0</v>
      </c>
      <c r="F26" s="15">
        <f t="shared" si="3"/>
        <v>0</v>
      </c>
      <c r="G26" s="16">
        <f t="shared" si="2"/>
        <v>0</v>
      </c>
      <c r="H26" s="19">
        <v>1760</v>
      </c>
      <c r="I26" s="19">
        <v>0</v>
      </c>
      <c r="J26" s="19">
        <v>32</v>
      </c>
      <c r="K26" s="19">
        <v>0</v>
      </c>
      <c r="L26" s="19">
        <v>64</v>
      </c>
      <c r="M26" s="19">
        <v>0</v>
      </c>
      <c r="N26" s="19">
        <v>96</v>
      </c>
      <c r="O26" s="19">
        <v>48</v>
      </c>
      <c r="P26" s="19">
        <v>128</v>
      </c>
      <c r="Q26" s="19"/>
    </row>
    <row r="27" spans="1:17" ht="54.95" customHeight="1">
      <c r="A27" s="11">
        <v>23</v>
      </c>
      <c r="B27" s="24" t="s">
        <v>28</v>
      </c>
      <c r="C27" s="12" t="s">
        <v>31</v>
      </c>
      <c r="D27" s="13">
        <v>52</v>
      </c>
      <c r="E27" s="15">
        <v>0</v>
      </c>
      <c r="F27" s="15">
        <f t="shared" si="3"/>
        <v>0</v>
      </c>
      <c r="G27" s="16">
        <f t="shared" si="2"/>
        <v>0</v>
      </c>
      <c r="H27" s="18">
        <v>45</v>
      </c>
      <c r="I27" s="18">
        <v>0</v>
      </c>
      <c r="J27" s="18">
        <v>0</v>
      </c>
      <c r="K27" s="18">
        <v>0</v>
      </c>
      <c r="L27" s="18">
        <v>2</v>
      </c>
      <c r="M27" s="18">
        <v>2</v>
      </c>
      <c r="N27" s="18">
        <v>1</v>
      </c>
      <c r="O27" s="18">
        <v>2</v>
      </c>
      <c r="P27" s="18">
        <v>0</v>
      </c>
      <c r="Q27" s="18"/>
    </row>
    <row r="28" spans="1:17" ht="54.95" customHeight="1">
      <c r="A28" s="11">
        <v>24</v>
      </c>
      <c r="B28" s="24" t="s">
        <v>29</v>
      </c>
      <c r="C28" s="12" t="s">
        <v>31</v>
      </c>
      <c r="D28" s="13">
        <v>28</v>
      </c>
      <c r="E28" s="15">
        <v>0</v>
      </c>
      <c r="F28" s="15">
        <f t="shared" si="3"/>
        <v>0</v>
      </c>
      <c r="G28" s="16">
        <f t="shared" si="2"/>
        <v>0</v>
      </c>
      <c r="H28" s="20">
        <v>5</v>
      </c>
      <c r="I28" s="20">
        <v>6</v>
      </c>
      <c r="J28" s="20">
        <v>0</v>
      </c>
      <c r="K28" s="20">
        <v>0</v>
      </c>
      <c r="L28" s="20">
        <v>6</v>
      </c>
      <c r="M28" s="20">
        <v>10</v>
      </c>
      <c r="N28" s="20">
        <v>0</v>
      </c>
      <c r="O28" s="20">
        <v>0</v>
      </c>
      <c r="P28" s="20">
        <v>1</v>
      </c>
      <c r="Q28" s="20"/>
    </row>
    <row r="29" spans="1:17" ht="54.95" customHeight="1">
      <c r="A29" s="11">
        <v>25</v>
      </c>
      <c r="B29" s="32" t="s">
        <v>48</v>
      </c>
      <c r="C29" s="12" t="s">
        <v>31</v>
      </c>
      <c r="D29" s="13">
        <v>3</v>
      </c>
      <c r="E29" s="15">
        <v>0</v>
      </c>
      <c r="F29" s="15">
        <f t="shared" si="3"/>
        <v>0</v>
      </c>
      <c r="G29" s="16">
        <f t="shared" si="2"/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3</v>
      </c>
      <c r="Q29" s="20"/>
    </row>
    <row r="30" spans="1:17" ht="54.95" customHeight="1">
      <c r="A30" s="11">
        <v>26</v>
      </c>
      <c r="B30" s="34" t="s">
        <v>16</v>
      </c>
      <c r="C30" s="12" t="s">
        <v>31</v>
      </c>
      <c r="D30" s="13">
        <v>10</v>
      </c>
      <c r="E30" s="15">
        <v>0</v>
      </c>
      <c r="F30" s="15">
        <f t="shared" si="3"/>
        <v>0</v>
      </c>
      <c r="G30" s="16">
        <f t="shared" si="2"/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10</v>
      </c>
      <c r="Q30" s="20"/>
    </row>
    <row r="31" spans="1:17" ht="54.95" customHeight="1">
      <c r="A31" s="11">
        <v>27</v>
      </c>
      <c r="B31" s="35" t="s">
        <v>50</v>
      </c>
      <c r="C31" s="12" t="s">
        <v>31</v>
      </c>
      <c r="D31" s="13">
        <v>2</v>
      </c>
      <c r="E31" s="15">
        <v>0</v>
      </c>
      <c r="F31" s="15">
        <f t="shared" si="3"/>
        <v>0</v>
      </c>
      <c r="G31" s="16">
        <f t="shared" si="2"/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2</v>
      </c>
      <c r="N31" s="20">
        <v>0</v>
      </c>
      <c r="O31" s="20">
        <v>0</v>
      </c>
      <c r="P31" s="20">
        <v>0</v>
      </c>
      <c r="Q31" s="20"/>
    </row>
    <row r="32" spans="1:17" ht="54.95" customHeight="1">
      <c r="A32" s="11">
        <v>28</v>
      </c>
      <c r="B32" s="33" t="s">
        <v>51</v>
      </c>
      <c r="C32" s="12" t="s">
        <v>31</v>
      </c>
      <c r="D32" s="13">
        <v>1</v>
      </c>
      <c r="E32" s="15">
        <v>0</v>
      </c>
      <c r="F32" s="15">
        <f t="shared" si="3"/>
        <v>0</v>
      </c>
      <c r="G32" s="16">
        <f t="shared" si="2"/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1</v>
      </c>
      <c r="O32" s="20">
        <v>0</v>
      </c>
      <c r="P32" s="20">
        <v>0</v>
      </c>
      <c r="Q32" s="20"/>
    </row>
    <row r="33" spans="1:17" ht="54.95" customHeight="1">
      <c r="A33" s="11">
        <v>29</v>
      </c>
      <c r="B33" s="34" t="s">
        <v>52</v>
      </c>
      <c r="C33" s="12" t="s">
        <v>31</v>
      </c>
      <c r="D33" s="13">
        <v>6</v>
      </c>
      <c r="E33" s="15">
        <v>0</v>
      </c>
      <c r="F33" s="15">
        <f t="shared" si="3"/>
        <v>0</v>
      </c>
      <c r="G33" s="16">
        <f t="shared" si="2"/>
        <v>0</v>
      </c>
      <c r="H33" s="20">
        <v>0</v>
      </c>
      <c r="I33" s="20">
        <v>0</v>
      </c>
      <c r="J33" s="20">
        <v>5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/>
    </row>
    <row r="34" spans="1:17" ht="54.95" customHeight="1">
      <c r="A34" s="11">
        <v>30</v>
      </c>
      <c r="B34" s="36" t="s">
        <v>53</v>
      </c>
      <c r="C34" s="12" t="s">
        <v>31</v>
      </c>
      <c r="D34" s="13">
        <v>45</v>
      </c>
      <c r="E34" s="15">
        <v>0</v>
      </c>
      <c r="F34" s="15">
        <f t="shared" si="3"/>
        <v>0</v>
      </c>
      <c r="G34" s="16">
        <f t="shared" si="2"/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30</v>
      </c>
      <c r="O34" s="20">
        <v>15</v>
      </c>
      <c r="P34" s="20">
        <v>0</v>
      </c>
      <c r="Q34" s="20"/>
    </row>
    <row r="35" spans="1:17" ht="54.95" customHeight="1">
      <c r="A35" s="11">
        <v>31</v>
      </c>
      <c r="B35" s="35" t="s">
        <v>54</v>
      </c>
      <c r="C35" s="12" t="s">
        <v>31</v>
      </c>
      <c r="D35" s="13">
        <v>8</v>
      </c>
      <c r="E35" s="15">
        <v>0</v>
      </c>
      <c r="F35" s="15">
        <f t="shared" si="3"/>
        <v>0</v>
      </c>
      <c r="G35" s="16">
        <f t="shared" si="2"/>
        <v>0</v>
      </c>
      <c r="H35" s="20">
        <v>2</v>
      </c>
      <c r="I35" s="20">
        <v>0</v>
      </c>
      <c r="J35" s="20">
        <v>0</v>
      </c>
      <c r="K35" s="20">
        <v>6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/>
    </row>
    <row r="36" spans="1:17" ht="54.95" customHeight="1">
      <c r="A36" s="11">
        <v>32</v>
      </c>
      <c r="B36" s="47" t="s">
        <v>56</v>
      </c>
      <c r="C36" s="12" t="s">
        <v>31</v>
      </c>
      <c r="D36" s="13">
        <v>4</v>
      </c>
      <c r="E36" s="15">
        <v>0</v>
      </c>
      <c r="F36" s="15">
        <f t="shared" si="3"/>
        <v>0</v>
      </c>
      <c r="G36" s="16">
        <f t="shared" si="2"/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3</v>
      </c>
      <c r="O36" s="20">
        <v>0</v>
      </c>
      <c r="P36" s="20">
        <v>1</v>
      </c>
      <c r="Q36" s="20"/>
    </row>
    <row r="37" spans="1:17" ht="54.95" customHeight="1">
      <c r="A37" s="13">
        <v>33</v>
      </c>
      <c r="B37" s="35" t="s">
        <v>55</v>
      </c>
      <c r="C37" s="12" t="s">
        <v>30</v>
      </c>
      <c r="D37" s="13">
        <v>32</v>
      </c>
      <c r="E37" s="15">
        <v>0</v>
      </c>
      <c r="F37" s="15">
        <f t="shared" si="3"/>
        <v>0</v>
      </c>
      <c r="G37" s="16">
        <f t="shared" si="2"/>
        <v>0</v>
      </c>
      <c r="H37" s="20">
        <v>9</v>
      </c>
      <c r="I37" s="20">
        <v>2</v>
      </c>
      <c r="J37" s="20">
        <v>0</v>
      </c>
      <c r="K37" s="20">
        <v>4</v>
      </c>
      <c r="L37" s="20">
        <v>3</v>
      </c>
      <c r="M37" s="20">
        <v>10</v>
      </c>
      <c r="N37" s="20">
        <v>2</v>
      </c>
      <c r="O37" s="20">
        <v>2</v>
      </c>
      <c r="P37" s="20">
        <v>0</v>
      </c>
      <c r="Q37" s="20"/>
    </row>
    <row r="38" spans="1:17" ht="54.95" customHeight="1">
      <c r="A38" s="13">
        <v>34</v>
      </c>
      <c r="B38" s="37" t="s">
        <v>17</v>
      </c>
      <c r="C38" s="12" t="s">
        <v>31</v>
      </c>
      <c r="D38" s="13">
        <v>10</v>
      </c>
      <c r="E38" s="15">
        <v>0</v>
      </c>
      <c r="F38" s="15">
        <f t="shared" ref="F38:F39" si="4">SUM(D38*E38)</f>
        <v>0</v>
      </c>
      <c r="G38" s="16">
        <f t="shared" si="2"/>
        <v>0</v>
      </c>
      <c r="H38" s="20">
        <v>10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/>
    </row>
    <row r="39" spans="1:17" ht="54.95" customHeight="1">
      <c r="A39" s="11">
        <v>35</v>
      </c>
      <c r="B39" s="33" t="s">
        <v>18</v>
      </c>
      <c r="C39" s="17" t="s">
        <v>30</v>
      </c>
      <c r="D39" s="13">
        <v>1</v>
      </c>
      <c r="E39" s="15">
        <v>0</v>
      </c>
      <c r="F39" s="15">
        <f t="shared" si="4"/>
        <v>0</v>
      </c>
      <c r="G39" s="16">
        <f t="shared" ref="G39" si="5">SUM(F39 *23%)+F39</f>
        <v>0</v>
      </c>
      <c r="H39" s="18">
        <v>0</v>
      </c>
      <c r="I39" s="21">
        <v>0</v>
      </c>
      <c r="J39" s="18">
        <v>0</v>
      </c>
      <c r="K39" s="18">
        <v>0</v>
      </c>
      <c r="L39" s="18">
        <v>1</v>
      </c>
      <c r="M39" s="18">
        <v>0</v>
      </c>
      <c r="N39" s="18">
        <v>0</v>
      </c>
      <c r="O39" s="18">
        <v>0</v>
      </c>
      <c r="P39" s="18">
        <v>0</v>
      </c>
      <c r="Q39" s="18"/>
    </row>
    <row r="40" spans="1:17" ht="54.95" customHeight="1">
      <c r="A40" s="11">
        <v>36</v>
      </c>
      <c r="B40" s="27" t="s">
        <v>19</v>
      </c>
      <c r="C40" s="28"/>
      <c r="D40" s="28"/>
      <c r="E40" s="29"/>
      <c r="F40" s="30">
        <f>SUM(F5:F39)</f>
        <v>0</v>
      </c>
      <c r="G40" s="30">
        <f>SUM(G5:G39)</f>
        <v>0</v>
      </c>
      <c r="H40" s="31"/>
    </row>
    <row r="41" spans="1:17" ht="54.95" customHeight="1">
      <c r="A41" s="3"/>
      <c r="B41" s="7"/>
      <c r="C41" s="23"/>
      <c r="D41" s="22"/>
      <c r="E41"/>
      <c r="F41"/>
      <c r="G41"/>
    </row>
    <row r="42" spans="1:17" ht="54.95" customHeight="1">
      <c r="C42" s="3"/>
      <c r="D42" s="7"/>
      <c r="E42" s="23"/>
      <c r="G42"/>
    </row>
    <row r="43" spans="1:17" ht="54.95" customHeight="1">
      <c r="D43" s="7"/>
      <c r="G43"/>
    </row>
    <row r="44" spans="1:17" ht="54.95" customHeight="1">
      <c r="A44" s="5"/>
      <c r="B44" s="2"/>
      <c r="C44" s="6"/>
      <c r="D44" s="7"/>
      <c r="E44" s="7"/>
      <c r="F44" s="8"/>
      <c r="G44" s="6"/>
      <c r="H44" s="9"/>
      <c r="I44" s="6"/>
      <c r="J44" s="6"/>
      <c r="K44" s="6"/>
      <c r="L44" s="6"/>
      <c r="M44" s="6"/>
      <c r="N44" s="6"/>
      <c r="O44" s="6"/>
      <c r="P44" s="6"/>
    </row>
    <row r="45" spans="1:17" ht="54.95" customHeight="1">
      <c r="A45" s="11"/>
    </row>
    <row r="46" spans="1:17" ht="54.95" customHeight="1"/>
    <row r="47" spans="1:17" ht="54.95" customHeight="1"/>
    <row r="48" spans="1:17" ht="54.95" customHeight="1">
      <c r="A48" s="1"/>
      <c r="B48" s="10"/>
    </row>
    <row r="49" spans="1:1" ht="54.95" customHeight="1">
      <c r="A49" s="1"/>
    </row>
    <row r="50" spans="1:1" ht="54.95" customHeight="1"/>
    <row r="51" spans="1:1" ht="54.95" customHeight="1">
      <c r="A51" s="4"/>
    </row>
    <row r="52" spans="1:1" ht="54.95" customHeight="1"/>
    <row r="53" spans="1:1" ht="54.95" customHeight="1"/>
    <row r="54" spans="1:1" ht="54.95" customHeight="1"/>
    <row r="55" spans="1:1" ht="54.95" customHeight="1"/>
    <row r="56" spans="1:1" ht="54.95" customHeight="1"/>
    <row r="57" spans="1:1" ht="54.95" customHeight="1"/>
    <row r="58" spans="1:1" ht="54.95" customHeight="1"/>
    <row r="59" spans="1:1" ht="54.95" customHeight="1"/>
    <row r="60" spans="1:1" ht="54.95" customHeight="1"/>
    <row r="61" spans="1:1" ht="54.95" customHeight="1"/>
    <row r="62" spans="1:1" ht="54.95" customHeight="1"/>
    <row r="63" spans="1:1" ht="54.95" customHeight="1"/>
    <row r="64" spans="1:1" ht="54.95" customHeight="1"/>
    <row r="65" ht="54.95" customHeight="1"/>
    <row r="66" ht="54.95" customHeight="1"/>
    <row r="67" ht="54.95" customHeight="1"/>
    <row r="68" ht="54.95" customHeight="1"/>
    <row r="69" ht="54.95" customHeight="1"/>
    <row r="70" ht="54.95" customHeight="1"/>
    <row r="71" ht="54.95" customHeight="1"/>
    <row r="72" ht="54.95" customHeight="1"/>
    <row r="73" ht="54.95" customHeight="1"/>
    <row r="74" ht="54.95" customHeight="1"/>
    <row r="75" ht="54.95" customHeight="1"/>
    <row r="76" ht="54.95" customHeight="1"/>
    <row r="77" ht="54.95" customHeight="1"/>
    <row r="78" ht="72" customHeight="1"/>
  </sheetData>
  <mergeCells count="18">
    <mergeCell ref="Q3:Q4"/>
    <mergeCell ref="J3:J4"/>
    <mergeCell ref="K3:K4"/>
    <mergeCell ref="L3:L4"/>
    <mergeCell ref="M3:M4"/>
    <mergeCell ref="N3:N4"/>
    <mergeCell ref="P3:P4"/>
    <mergeCell ref="O3:O4"/>
    <mergeCell ref="A1:G2"/>
    <mergeCell ref="E3:E4"/>
    <mergeCell ref="F3:F4"/>
    <mergeCell ref="G3:G4"/>
    <mergeCell ref="I3:I4"/>
    <mergeCell ref="H3:H4"/>
    <mergeCell ref="C3:C4"/>
    <mergeCell ref="A3:A4"/>
    <mergeCell ref="B3:B4"/>
    <mergeCell ref="D3:D4"/>
  </mergeCells>
  <printOptions horizontalCentered="1"/>
  <pageMargins left="3.937007874015748E-2" right="0" top="0.15748031496062992" bottom="0.74803149606299213" header="0.31496062992125984" footer="0.31496062992125984"/>
  <pageSetup paperSize="9" scale="45" fitToHeight="0" orientation="landscape" r:id="rId1"/>
  <rowBreaks count="1" manualBreakCount="1">
    <brk id="40" max="16" man="1"/>
  </rowBreaks>
  <ignoredErrors>
    <ignoredError sqref="G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1</vt:lpstr>
      <vt:lpstr>'Arkusz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2022-10-12T08:44:24Z</dcterms:modified>
</cp:coreProperties>
</file>